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l de Provisione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color rgb="001a3a5c"/>
      <sz val="10"/>
    </font>
    <font>
      <b val="1"/>
      <color rgb="00FFFFFF"/>
      <sz val="11"/>
    </font>
    <font>
      <sz val="10"/>
    </font>
    <font>
      <color rgb="001a73e8"/>
      <sz val="10"/>
    </font>
    <font>
      <b val="1"/>
      <color rgb="00FFFFFF"/>
      <sz val="10"/>
    </font>
    <font>
      <i val="1"/>
      <color rgb="0064748B"/>
      <sz val="9"/>
    </font>
    <font>
      <b val="1"/>
      <color rgb="001a3a5c"/>
      <sz val="14"/>
    </font>
  </fonts>
  <fills count="7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dbeafe"/>
      </patternFill>
    </fill>
    <fill>
      <patternFill patternType="solid">
        <fgColor rgb="002563eb"/>
      </patternFill>
    </fill>
    <fill>
      <patternFill patternType="solid">
        <fgColor rgb="00f1f5f9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/>
    </xf>
    <xf numFmtId="0" fontId="4" fillId="5" borderId="1" applyAlignment="1" pivotButton="0" quotePrefix="0" xfId="0">
      <alignment horizontal="left"/>
    </xf>
    <xf numFmtId="0" fontId="4" fillId="5" borderId="1" applyAlignment="1" pivotButton="0" quotePrefix="0" xfId="0">
      <alignment horizontal="right"/>
    </xf>
    <xf numFmtId="0" fontId="5" fillId="5" borderId="1" applyAlignment="1" pivotButton="0" quotePrefix="0" xfId="0">
      <alignment horizontal="right"/>
    </xf>
    <xf numFmtId="0" fontId="4" fillId="6" borderId="1" applyAlignment="1" pivotButton="0" quotePrefix="0" xfId="0">
      <alignment horizontal="center"/>
    </xf>
    <xf numFmtId="0" fontId="4" fillId="6" borderId="1" applyAlignment="1" pivotButton="0" quotePrefix="0" xfId="0">
      <alignment horizontal="left"/>
    </xf>
    <xf numFmtId="0" fontId="4" fillId="6" borderId="1" applyAlignment="1" pivotButton="0" quotePrefix="0" xfId="0">
      <alignment horizontal="right"/>
    </xf>
    <xf numFmtId="0" fontId="5" fillId="6" borderId="1" applyAlignment="1" pivotButton="0" quotePrefix="0" xfId="0">
      <alignment horizontal="right"/>
    </xf>
    <xf numFmtId="0" fontId="3" fillId="2" borderId="0" applyAlignment="1" pivotButton="0" quotePrefix="0" xfId="0">
      <alignment horizontal="center"/>
    </xf>
    <xf numFmtId="0" fontId="6" fillId="2" borderId="1" applyAlignment="1" pivotButton="0" quotePrefix="0" xfId="0">
      <alignment horizontal="right"/>
    </xf>
    <xf numFmtId="0" fontId="7" fillId="0" borderId="0" applyAlignment="1" pivotButton="0" quotePrefix="0" xfId="0">
      <alignment wrapText="1"/>
    </xf>
    <xf numFmtId="0" fontId="8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12" customWidth="1" min="4" max="4"/>
    <col width="11" customWidth="1" min="5" max="5"/>
    <col width="11" customWidth="1" min="6" max="6"/>
    <col width="13" customWidth="1" min="7" max="7"/>
    <col width="11" customWidth="1" min="8" max="8"/>
    <col width="13" customWidth="1" min="9" max="9"/>
    <col width="12" customWidth="1" min="10" max="10"/>
    <col width="13" customWidth="1" min="11" max="11"/>
    <col width="13" customWidth="1" min="12" max="12"/>
    <col width="13" customWidth="1" min="13" max="13"/>
  </cols>
  <sheetData>
    <row r="1" ht="30" customHeight="1">
      <c r="A1" s="1" t="inlineStr">
        <is>
          <t>PLANTILLA ROL DE PROVISIONES — ECUADOR 2026</t>
        </is>
      </c>
    </row>
    <row r="2" ht="18" customHeight="1">
      <c r="A2" s="2" t="inlineStr">
        <is>
          <t>SBU 2026: $482 | IESS Personal: 9.45% | IESS Patronal: 11.15% | Fondo Reserva: 8.33%</t>
        </is>
      </c>
    </row>
    <row r="3" ht="8" customHeight="1"/>
    <row r="4" ht="36" customHeight="1">
      <c r="A4" s="3" t="inlineStr">
        <is>
          <t>N°</t>
        </is>
      </c>
      <c r="B4" s="3" t="inlineStr">
        <is>
          <t>Empleado</t>
        </is>
      </c>
      <c r="C4" s="3" t="inlineStr">
        <is>
          <t>Cargo</t>
        </is>
      </c>
      <c r="D4" s="3" t="inlineStr">
        <is>
          <t>Sueldo
Base</t>
        </is>
      </c>
      <c r="E4" s="3" t="inlineStr">
        <is>
          <t>H. Extras
25%</t>
        </is>
      </c>
      <c r="F4" s="3" t="inlineStr">
        <is>
          <t>H. Extras
100%</t>
        </is>
      </c>
      <c r="G4" s="3" t="inlineStr">
        <is>
          <t>Total
Ingresos</t>
        </is>
      </c>
      <c r="H4" s="3" t="inlineStr">
        <is>
          <t>IESS
9.45%</t>
        </is>
      </c>
      <c r="I4" s="3" t="inlineStr">
        <is>
          <t>Neto
Pagado</t>
        </is>
      </c>
      <c r="J4" s="3" t="inlineStr">
        <is>
          <t>Patronal
11.15%</t>
        </is>
      </c>
      <c r="K4" s="3" t="inlineStr">
        <is>
          <t>Fr. Reserva
8.33%</t>
        </is>
      </c>
      <c r="L4" s="3" t="inlineStr">
        <is>
          <t>Prov.
D13 (1/12)</t>
        </is>
      </c>
      <c r="M4" s="3" t="inlineStr">
        <is>
          <t>Prov.
D14 (1/12)</t>
        </is>
      </c>
    </row>
    <row r="5" ht="20" customHeight="1">
      <c r="A5" s="4" t="n">
        <v>1</v>
      </c>
      <c r="B5" s="5" t="inlineStr">
        <is>
          <t>Ana Martínez</t>
        </is>
      </c>
      <c r="C5" s="5" t="inlineStr">
        <is>
          <t>Contadora</t>
        </is>
      </c>
      <c r="D5" s="6" t="n">
        <v>600</v>
      </c>
      <c r="E5" s="4" t="n">
        <v>0</v>
      </c>
      <c r="F5" s="4" t="n">
        <v>0</v>
      </c>
      <c r="G5" s="7">
        <f>D5+E5+F5</f>
        <v/>
      </c>
      <c r="H5" s="7">
        <f>ROUND(G5*0.09449999999999999,2)</f>
        <v/>
      </c>
      <c r="I5" s="7">
        <f>ROUND(G5-H5,2)</f>
        <v/>
      </c>
      <c r="J5" s="7">
        <f>ROUND(G5*0.1115,2)</f>
        <v/>
      </c>
      <c r="K5" s="7">
        <f>ROUND(G5*0.0833,2)</f>
        <v/>
      </c>
      <c r="L5" s="7">
        <f>ROUND(D5/12,2)</f>
        <v/>
      </c>
      <c r="M5" s="7">
        <f>ROUND(482/12,2)</f>
        <v/>
      </c>
    </row>
    <row r="6" ht="20" customHeight="1">
      <c r="A6" s="8" t="n">
        <v>2</v>
      </c>
      <c r="B6" s="9" t="inlineStr">
        <is>
          <t>Luis Gómez</t>
        </is>
      </c>
      <c r="C6" s="9" t="inlineStr">
        <is>
          <t>Asistente</t>
        </is>
      </c>
      <c r="D6" s="10" t="n">
        <v>482</v>
      </c>
      <c r="E6" s="8" t="n">
        <v>0</v>
      </c>
      <c r="F6" s="8" t="n">
        <v>0</v>
      </c>
      <c r="G6" s="11">
        <f>D6+E6+F6</f>
        <v/>
      </c>
      <c r="H6" s="11">
        <f>ROUND(G6*0.09449999999999999,2)</f>
        <v/>
      </c>
      <c r="I6" s="11">
        <f>ROUND(G6-H6,2)</f>
        <v/>
      </c>
      <c r="J6" s="11">
        <f>ROUND(G6*0.1115,2)</f>
        <v/>
      </c>
      <c r="K6" s="11">
        <f>ROUND(G6*0.0833,2)</f>
        <v/>
      </c>
      <c r="L6" s="11">
        <f>ROUND(D6/12,2)</f>
        <v/>
      </c>
      <c r="M6" s="11">
        <f>ROUND(482/12,2)</f>
        <v/>
      </c>
    </row>
    <row r="7" ht="20" customHeight="1">
      <c r="A7" s="4" t="n">
        <v>3</v>
      </c>
      <c r="B7" s="5" t="inlineStr">
        <is>
          <t>María Torres</t>
        </is>
      </c>
      <c r="C7" s="5" t="inlineStr">
        <is>
          <t>Supervisora</t>
        </is>
      </c>
      <c r="D7" s="6" t="n">
        <v>900</v>
      </c>
      <c r="E7" s="4" t="n">
        <v>0</v>
      </c>
      <c r="F7" s="4" t="n">
        <v>0</v>
      </c>
      <c r="G7" s="7">
        <f>D7+E7+F7</f>
        <v/>
      </c>
      <c r="H7" s="7">
        <f>ROUND(G7*0.09449999999999999,2)</f>
        <v/>
      </c>
      <c r="I7" s="7">
        <f>ROUND(G7-H7,2)</f>
        <v/>
      </c>
      <c r="J7" s="7">
        <f>ROUND(G7*0.1115,2)</f>
        <v/>
      </c>
      <c r="K7" s="7">
        <f>ROUND(G7*0.0833,2)</f>
        <v/>
      </c>
      <c r="L7" s="7">
        <f>ROUND(D7/12,2)</f>
        <v/>
      </c>
      <c r="M7" s="7">
        <f>ROUND(482/12,2)</f>
        <v/>
      </c>
    </row>
    <row r="8" ht="20" customHeight="1">
      <c r="A8" s="8" t="n">
        <v>4</v>
      </c>
      <c r="B8" s="9" t="inlineStr">
        <is>
          <t>Carlos Vega</t>
        </is>
      </c>
      <c r="C8" s="9" t="inlineStr">
        <is>
          <t>Auxiliar</t>
        </is>
      </c>
      <c r="D8" s="10" t="n">
        <v>482</v>
      </c>
      <c r="E8" s="8" t="n">
        <v>0</v>
      </c>
      <c r="F8" s="8" t="n">
        <v>0</v>
      </c>
      <c r="G8" s="11">
        <f>D8+E8+F8</f>
        <v/>
      </c>
      <c r="H8" s="11">
        <f>ROUND(G8*0.09449999999999999,2)</f>
        <v/>
      </c>
      <c r="I8" s="11">
        <f>ROUND(G8-H8,2)</f>
        <v/>
      </c>
      <c r="J8" s="11">
        <f>ROUND(G8*0.1115,2)</f>
        <v/>
      </c>
      <c r="K8" s="11">
        <f>ROUND(G8*0.0833,2)</f>
        <v/>
      </c>
      <c r="L8" s="11">
        <f>ROUND(D8/12,2)</f>
        <v/>
      </c>
      <c r="M8" s="11">
        <f>ROUND(482/12,2)</f>
        <v/>
      </c>
    </row>
    <row r="9" ht="20" customHeight="1">
      <c r="A9" s="4" t="n">
        <v>5</v>
      </c>
      <c r="B9" s="5" t="inlineStr">
        <is>
          <t>Sofía Ruiz</t>
        </is>
      </c>
      <c r="C9" s="5" t="inlineStr">
        <is>
          <t>Gerenta</t>
        </is>
      </c>
      <c r="D9" s="6" t="n">
        <v>1200</v>
      </c>
      <c r="E9" s="4" t="n">
        <v>0</v>
      </c>
      <c r="F9" s="4" t="n">
        <v>0</v>
      </c>
      <c r="G9" s="7">
        <f>D9+E9+F9</f>
        <v/>
      </c>
      <c r="H9" s="7">
        <f>ROUND(G9*0.09449999999999999,2)</f>
        <v/>
      </c>
      <c r="I9" s="7">
        <f>ROUND(G9-H9,2)</f>
        <v/>
      </c>
      <c r="J9" s="7">
        <f>ROUND(G9*0.1115,2)</f>
        <v/>
      </c>
      <c r="K9" s="7">
        <f>ROUND(G9*0.0833,2)</f>
        <v/>
      </c>
      <c r="L9" s="7">
        <f>ROUND(D9/12,2)</f>
        <v/>
      </c>
      <c r="M9" s="7">
        <f>ROUND(482/12,2)</f>
        <v/>
      </c>
    </row>
    <row r="10" ht="22" customHeight="1">
      <c r="A10" s="12" t="inlineStr">
        <is>
          <t>TOTALES</t>
        </is>
      </c>
      <c r="D10" s="13">
        <f>SUM(D5:D9)</f>
        <v/>
      </c>
      <c r="E10" s="13">
        <f>SUM(E5:E9)</f>
        <v/>
      </c>
      <c r="F10" s="13">
        <f>SUM(F5:F9)</f>
        <v/>
      </c>
      <c r="G10" s="13">
        <f>SUM(G5:G9)</f>
        <v/>
      </c>
      <c r="H10" s="13">
        <f>SUM(H5:H9)</f>
        <v/>
      </c>
      <c r="I10" s="13">
        <f>SUM(I5:I9)</f>
        <v/>
      </c>
      <c r="J10" s="13">
        <f>SUM(J5:J9)</f>
        <v/>
      </c>
      <c r="K10" s="13">
        <f>SUM(K5:K9)</f>
        <v/>
      </c>
      <c r="L10" s="13">
        <f>SUM(L5:L9)</f>
        <v/>
      </c>
      <c r="M10" s="13">
        <f>SUM(M5:M9)</f>
        <v/>
      </c>
    </row>
    <row r="11" ht="8" customHeight="1"/>
    <row r="12" ht="28" customHeight="1">
      <c r="A12" s="14" t="inlineStr">
        <is>
          <t>Nota: Valores según normativa vigente Ecuador 2026. SBU=$482 (Acuerdo MDT-2025-195). Fondos de reserva aplican desde el mes 13 de relación laboral.</t>
        </is>
      </c>
    </row>
  </sheetData>
  <mergeCells count="4">
    <mergeCell ref="A10:C10"/>
    <mergeCell ref="A2:M2"/>
    <mergeCell ref="A1:M1"/>
    <mergeCell ref="A12:M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>
        <is>
          <t>CÓMO USAR ESTA PLANTILLA</t>
        </is>
      </c>
    </row>
    <row r="3" ht="16" customHeight="1">
      <c r="A3" s="16" t="inlineStr">
        <is>
          <t>1. Ingresa los datos de cada empleado en la hoja 'Rol de Provisiones'.</t>
        </is>
      </c>
    </row>
    <row r="4" ht="16" customHeight="1">
      <c r="A4" s="16" t="inlineStr">
        <is>
          <t>2. Columnas D, E, F: ingresa el sueldo base y horas extras manualmente.</t>
        </is>
      </c>
    </row>
    <row r="5" ht="16" customHeight="1">
      <c r="A5" s="16" t="inlineStr">
        <is>
          <t>3. Las columnas G a M se calculan automáticamente con fórmulas.</t>
        </is>
      </c>
    </row>
    <row r="6" ht="16" customHeight="1">
      <c r="A6" s="16" t="inlineStr">
        <is>
          <t>4. El SBU vigente 2026 es $482. Actualiza la celda D del empleado si corresponde.</t>
        </is>
      </c>
    </row>
    <row r="7" ht="16" customHeight="1">
      <c r="A7" s="16" t="inlineStr">
        <is>
          <t>5. 'Prov. D14' asume 1/12 del SBU por mes (para sierra/oriente — pago en agosto).</t>
        </is>
      </c>
    </row>
    <row r="8" ht="16" customHeight="1">
      <c r="A8" s="16" t="inlineStr">
        <is>
          <t>6. Fondos de reserva (col. K) aplican desde el mes 13 de relación laboral continua.</t>
        </is>
      </c>
    </row>
    <row r="9" ht="16" customHeight="1">
      <c r="A9" s="16" t="inlineStr">
        <is>
          <t>7. Para más empleados, copia una fila de datos y actualiza la fórmula de totales.</t>
        </is>
      </c>
    </row>
    <row r="10" ht="16" customHeight="1">
      <c r="A10" s="16" t="inlineStr"/>
    </row>
    <row r="11" ht="16" customHeight="1">
      <c r="A11" s="16" t="inlineStr">
        <is>
          <t>FUENTE NORMATIVA:</t>
        </is>
      </c>
    </row>
    <row r="12" ht="16" customHeight="1">
      <c r="A12" s="16" t="inlineStr">
        <is>
          <t xml:space="preserve">  • SBU 2026: Acuerdo Ministerial MDT-2025-195</t>
        </is>
      </c>
    </row>
    <row r="13" ht="16" customHeight="1">
      <c r="A13" s="16" t="inlineStr">
        <is>
          <t xml:space="preserve">  • IESS: Resolución vigente — personal 9.45%, patronal 11.15%</t>
        </is>
      </c>
    </row>
    <row r="14" ht="16" customHeight="1">
      <c r="A14" s="16" t="inlineStr">
        <is>
          <t xml:space="preserve">  • Fondos de reserva: 8.33% del salario mensual</t>
        </is>
      </c>
    </row>
    <row r="15" ht="16" customHeight="1">
      <c r="A15" s="16" t="inlineStr">
        <is>
          <t xml:space="preserve">  • Código del Trabajo Ecuador — arts. 97, 111, 196</t>
        </is>
      </c>
    </row>
    <row r="16" ht="16" customHeight="1">
      <c r="A16" s="16" t="inlineStr"/>
    </row>
    <row r="17" ht="16" customHeight="1">
      <c r="A17" s="16" t="inlineStr">
        <is>
          <t>Descarga más plantillas y calculadoras en: https://rolesdepago.com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2026-05-08T02:38:17Z</dcterms:created>
  <dcterms:modified xmlns:dcterms="http://purl.org/dc/terms/" xmlns:xsi="http://www.w3.org/2001/XMLSchema-instance" xsi:type="dcterms:W3CDTF">2026-05-08T02:38:17Z</dcterms:modified>
</cp:coreProperties>
</file>