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ol + Beneficio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<sst xmlns="http://schemas.openxmlformats.org/spreadsheetml/2006/main" count="55" uniqueCount="52">
  <si>
    <t xml:space="preserve">ROL DE PAGOS CON PROVISIÓN DE BENEFICIOS — ECUADOR 2026</t>
  </si>
  <si>
    <t xml:space="preserve">Plantilla 2 de 5  |  SBU $482  |  Acumula décimos + fondo de reserva mensualmente  |  RolesdePago.com</t>
  </si>
  <si>
    <t xml:space="preserve">DATOS DEL EMPLEADO</t>
  </si>
  <si>
    <t xml:space="preserve">Nombre</t>
  </si>
  <si>
    <t xml:space="preserve">Cédula</t>
  </si>
  <si>
    <t xml:space="preserve">Cargo</t>
  </si>
  <si>
    <t xml:space="preserve">Fecha Ingreso</t>
  </si>
  <si>
    <t xml:space="preserve">Período</t>
  </si>
  <si>
    <t xml:space="preserve">Días Trabajados</t>
  </si>
  <si>
    <t xml:space="preserve">INGRESOS MENSUALES</t>
  </si>
  <si>
    <t xml:space="preserve">Concepto</t>
  </si>
  <si>
    <t xml:space="preserve">Días</t>
  </si>
  <si>
    <t xml:space="preserve">Sueldo Base</t>
  </si>
  <si>
    <t xml:space="preserve">Horas Extras</t>
  </si>
  <si>
    <t xml:space="preserve">Comisiones</t>
  </si>
  <si>
    <t xml:space="preserve">Otros Ing.</t>
  </si>
  <si>
    <t xml:space="preserve">Total Ingresos</t>
  </si>
  <si>
    <t xml:space="preserve">Notas</t>
  </si>
  <si>
    <t xml:space="preserve">Remuneración del período</t>
  </si>
  <si>
    <t xml:space="preserve">Suma automática</t>
  </si>
  <si>
    <t xml:space="preserve">DEDUCCIONES</t>
  </si>
  <si>
    <t xml:space="preserve">Base</t>
  </si>
  <si>
    <t xml:space="preserve">Tasa</t>
  </si>
  <si>
    <t xml:space="preserve">Valor</t>
  </si>
  <si>
    <t xml:space="preserve">Total Deduc.</t>
  </si>
  <si>
    <t xml:space="preserve">Aporte Personal IESS</t>
  </si>
  <si>
    <t xml:space="preserve">Por ley</t>
  </si>
  <si>
    <t xml:space="preserve">NETO A RECIBIR</t>
  </si>
  <si>
    <t xml:space="preserve">PROVISIÓN MENSUAL DE BENEFICIOS SOCIALES</t>
  </si>
  <si>
    <t xml:space="preserve">Beneficio</t>
  </si>
  <si>
    <t xml:space="preserve">Factor</t>
  </si>
  <si>
    <t xml:space="preserve">Provisión Mensual</t>
  </si>
  <si>
    <t xml:space="preserve">Acumulado Mes</t>
  </si>
  <si>
    <t xml:space="preserve">Pago Anual</t>
  </si>
  <si>
    <t xml:space="preserve">% Pagado</t>
  </si>
  <si>
    <t xml:space="preserve">Estado</t>
  </si>
  <si>
    <t xml:space="preserve">Décimo Tercer Sueldo</t>
  </si>
  <si>
    <t xml:space="preserve">Diciembre</t>
  </si>
  <si>
    <t xml:space="preserve">Décimo Cuarto Sueldo</t>
  </si>
  <si>
    <t xml:space="preserve">482</t>
  </si>
  <si>
    <t xml:space="preserve">Ago/Mar según región</t>
  </si>
  <si>
    <t xml:space="preserve">Fondo de Reserva (8.33%)</t>
  </si>
  <si>
    <t xml:space="preserve">Desde año 2</t>
  </si>
  <si>
    <t xml:space="preserve">TOTAL PROVISIÓN MENSUAL</t>
  </si>
  <si>
    <t xml:space="preserve">COSTO TOTAL PARA EL EMPLEADOR</t>
  </si>
  <si>
    <t xml:space="preserve">Neto Pagado al Empleado</t>
  </si>
  <si>
    <t xml:space="preserve">Transferencia/Efectivo</t>
  </si>
  <si>
    <t xml:space="preserve">Aporte Patronal IESS (11.15%)</t>
  </si>
  <si>
    <t xml:space="preserve">Provisión Beneficios Sociales</t>
  </si>
  <si>
    <t xml:space="preserve">Por mes</t>
  </si>
  <si>
    <t xml:space="preserve">COSTO MENSUAL TOTAL EMPLEADOR</t>
  </si>
  <si>
    <t xml:space="preserve">⚠️ La provisión mensual NO se paga al empleado mensualmente (excepto fondo de reserva mensualizado). Se acumula hasta la fecha de pago legal. | RolesdePago.com 2026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</si>
</sst>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0"/>
    <numFmt numFmtId="166" formatCode="#,##0.00"/>
    <numFmt numFmtId="167" formatCode="0.00%"/>
    <numFmt numFmtId="168" formatCode="0.0000"/>
  </numFmts>
  <fonts count="18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3"/>
      <color rgb="FF1A73E8"/>
      <name val="Arial"/>
      <family val="0"/>
      <charset val="1"/>
    </font>
    <font>
      <sz val="9"/>
      <color rgb="FF555555"/>
      <name val="Arial"/>
      <family val="0"/>
      <charset val="1"/>
    </font>
    <font>
      <b val="true"/>
      <sz val="10"/>
      <color rgb="FFFFFFFF"/>
      <name val="Arial"/>
      <family val="0"/>
      <charset val="1"/>
    </font>
    <font>
      <b val="true"/>
      <sz val="9"/>
      <name val="Arial"/>
      <family val="0"/>
      <charset val="1"/>
    </font>
    <font>
      <sz val="9"/>
      <color rgb="FF1A5276"/>
      <name val="Arial"/>
      <family val="0"/>
      <charset val="1"/>
    </font>
    <font>
      <b val="true"/>
      <sz val="9"/>
      <color rgb="FFFFFFFF"/>
      <name val="Arial"/>
      <family val="0"/>
      <charset val="1"/>
    </font>
    <font>
      <sz val="9"/>
      <name val="Arial"/>
      <family val="0"/>
      <charset val="1"/>
    </font>
    <font>
      <sz val="8"/>
      <color rgb="FF888888"/>
      <name val="Arial"/>
      <family val="0"/>
      <charset val="1"/>
    </font>
    <font>
      <b val="true"/>
      <sz val="9"/>
      <color rgb="FF7B241C"/>
      <name val="Arial"/>
      <family val="0"/>
      <charset val="1"/>
    </font>
    <font>
      <b val="true"/>
      <sz val="12"/>
      <color rgb="FFFFFFFF"/>
      <name val="Arial"/>
      <family val="0"/>
      <charset val="1"/>
    </font>
    <font>
      <b val="true"/>
      <sz val="12"/>
      <color rgb="FF1E8449"/>
      <name val="Arial"/>
      <family val="0"/>
      <charset val="1"/>
    </font>
    <font>
      <b val="true"/>
      <sz val="9"/>
      <color rgb="FF1A5276"/>
      <name val="Arial"/>
      <family val="0"/>
      <charset val="1"/>
    </font>
    <font>
      <b val="true"/>
      <sz val="9"/>
      <color rgb="FF6C3483"/>
      <name val="Arial"/>
      <family val="0"/>
      <charset val="1"/>
    </font>
    <font>
      <sz val="7.5"/>
      <color rgb="FF888888"/>
      <name val="Arial"/>
      <family val="0"/>
      <charset val="1"/>
    </font>
  </fonts>
  <fills count="12">
    <fill>
      <patternFill patternType="none"/>
    </fill>
    <fill>
      <patternFill patternType="gray125"/>
    </fill>
    <fill>
      <patternFill patternType="solid">
        <fgColor rgb="FF1A73E8"/>
        <bgColor rgb="FF0066CC"/>
      </patternFill>
    </fill>
    <fill>
      <patternFill patternType="solid">
        <fgColor rgb="FFF5F5F5"/>
        <bgColor rgb="FFEAFAF1"/>
      </patternFill>
    </fill>
    <fill>
      <patternFill patternType="solid">
        <fgColor rgb="FFFFF8E1"/>
        <bgColor rgb="FFF5F5F5"/>
      </patternFill>
    </fill>
    <fill>
      <patternFill patternType="solid">
        <fgColor rgb="FFC0392B"/>
        <bgColor rgb="FF7B241C"/>
      </patternFill>
    </fill>
    <fill>
      <patternFill patternType="solid">
        <fgColor rgb="FFFADBD8"/>
        <bgColor rgb="FFEBD5FA"/>
      </patternFill>
    </fill>
    <fill>
      <patternFill patternType="solid">
        <fgColor rgb="FF1E8449"/>
        <bgColor rgb="FF008080"/>
      </patternFill>
    </fill>
    <fill>
      <patternFill patternType="solid">
        <fgColor rgb="FFEAFAF1"/>
        <bgColor rgb="FFE6F4EA"/>
      </patternFill>
    </fill>
    <fill>
      <patternFill patternType="solid">
        <fgColor rgb="FFE6F4EA"/>
        <bgColor rgb="FFEAFAF1"/>
      </patternFill>
    </fill>
    <fill>
      <patternFill patternType="solid">
        <fgColor rgb="FF6C3483"/>
        <bgColor rgb="FF333399"/>
      </patternFill>
    </fill>
    <fill>
      <patternFill patternType="solid">
        <fgColor rgb="FFEBD5FA"/>
        <bgColor rgb="FFFADBD8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/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medium">
        <color rgb="FF1A73E8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0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5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4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12" fillId="6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7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4" fillId="8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10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5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9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5" fillId="9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1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0" fillId="9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11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16" fillId="11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88888"/>
      <rgbColor rgb="FF9999FF"/>
      <rgbColor rgb="FF6C3483"/>
      <rgbColor rgb="FFFFF8E1"/>
      <rgbColor rgb="FFEAFAF1"/>
      <rgbColor rgb="FF660066"/>
      <rgbColor rgb="FFFF8080"/>
      <rgbColor rgb="FF0066CC"/>
      <rgbColor rgb="FFEBD5FA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E6F4EA"/>
      <rgbColor rgb="FFF5F5F5"/>
      <rgbColor rgb="FFFFFF99"/>
      <rgbColor rgb="FF99CCFF"/>
      <rgbColor rgb="FFFF99CC"/>
      <rgbColor rgb="FFCC99FF"/>
      <rgbColor rgb="FFFADBD8"/>
      <rgbColor rgb="FF1A73E8"/>
      <rgbColor rgb="FF33CCCC"/>
      <rgbColor rgb="FF99CC00"/>
      <rgbColor rgb="FFFFCC00"/>
      <rgbColor rgb="FFFF9900"/>
      <rgbColor rgb="FFFF6600"/>
      <rgbColor rgb="FF555555"/>
      <rgbColor rgb="FF969696"/>
      <rgbColor rgb="FF1A5276"/>
      <rgbColor rgb="FF1E8449"/>
      <rgbColor rgb="FF003300"/>
      <rgbColor rgb="FF333300"/>
      <rgbColor rgb="FF7B241C"/>
      <rgbColor rgb="FFC0392B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3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0" width="28"/>
    <col collapsed="false" customWidth="true" hidden="false" outlineLevel="0" max="7" min="2" style="0" width="14"/>
    <col collapsed="false" customWidth="true" hidden="false" outlineLevel="0" max="8" min="8" style="0" width="18"/>
  </cols>
  <sheetData>
    <row r="1" customFormat="false" ht="25.5" hidden="false" customHeight="true" outlineLevel="0" collapsed="false">
      <c r="A1" s="1" t="s">
        <v>0</v>
      </c>
      <c r="B1" s="1"/>
      <c r="C1" s="1"/>
      <c r="D1" s="1"/>
      <c r="E1" s="1"/>
      <c r="F1" s="1"/>
      <c r="G1" s="1"/>
      <c r="H1" s="1"/>
    </row>
    <row r="2" customFormat="false" ht="15.75" hidden="false" customHeight="true" outlineLevel="0" collapsed="false">
      <c r="A2" s="2" t="s">
        <v>1</v>
      </c>
      <c r="B2" s="2"/>
      <c r="C2" s="2"/>
      <c r="D2" s="2"/>
      <c r="E2" s="2"/>
      <c r="F2" s="2"/>
      <c r="G2" s="2"/>
      <c r="H2" s="2"/>
    </row>
    <row r="4" customFormat="false" ht="19.5" hidden="false" customHeight="true" outlineLevel="0" collapsed="false">
      <c r="A4" s="3" t="s">
        <v>2</v>
      </c>
      <c r="B4" s="3"/>
      <c r="C4" s="3"/>
      <c r="D4" s="3"/>
      <c r="E4" s="3"/>
      <c r="F4" s="3"/>
      <c r="G4" s="3"/>
      <c r="H4" s="3"/>
    </row>
    <row r="5" customFormat="false" ht="18" hidden="false" customHeight="true" outlineLevel="0" collapsed="false">
      <c r="A5" s="4" t="s">
        <v>3</v>
      </c>
      <c r="B5" s="5"/>
      <c r="C5" s="6"/>
      <c r="D5" s="6"/>
      <c r="E5" s="6"/>
      <c r="F5" s="6"/>
      <c r="G5" s="6"/>
      <c r="H5" s="6"/>
    </row>
    <row r="6" customFormat="false" ht="18" hidden="false" customHeight="true" outlineLevel="0" collapsed="false">
      <c r="A6" s="4" t="s">
        <v>4</v>
      </c>
      <c r="B6" s="5"/>
      <c r="C6" s="6"/>
      <c r="D6" s="6"/>
      <c r="E6" s="6"/>
      <c r="F6" s="6"/>
      <c r="G6" s="6"/>
      <c r="H6" s="6"/>
    </row>
    <row r="7" customFormat="false" ht="18" hidden="false" customHeight="true" outlineLevel="0" collapsed="false">
      <c r="A7" s="4" t="s">
        <v>5</v>
      </c>
      <c r="B7" s="5"/>
      <c r="C7" s="6"/>
      <c r="D7" s="6"/>
      <c r="E7" s="6"/>
      <c r="F7" s="6"/>
      <c r="G7" s="6"/>
      <c r="H7" s="6"/>
    </row>
    <row r="8" customFormat="false" ht="18" hidden="false" customHeight="true" outlineLevel="0" collapsed="false">
      <c r="A8" s="4" t="s">
        <v>6</v>
      </c>
      <c r="B8" s="5"/>
      <c r="C8" s="6"/>
      <c r="D8" s="6"/>
      <c r="E8" s="6"/>
      <c r="F8" s="6"/>
      <c r="G8" s="6"/>
      <c r="H8" s="6"/>
    </row>
    <row r="9" customFormat="false" ht="18" hidden="false" customHeight="true" outlineLevel="0" collapsed="false">
      <c r="A9" s="4" t="s">
        <v>7</v>
      </c>
      <c r="B9" s="5"/>
      <c r="C9" s="6"/>
      <c r="D9" s="6"/>
      <c r="E9" s="6"/>
      <c r="F9" s="6"/>
      <c r="G9" s="6"/>
      <c r="H9" s="6"/>
    </row>
    <row r="10" customFormat="false" ht="18" hidden="false" customHeight="true" outlineLevel="0" collapsed="false">
      <c r="A10" s="4" t="s">
        <v>8</v>
      </c>
      <c r="B10" s="5" t="n">
        <v>30</v>
      </c>
      <c r="C10" s="6"/>
      <c r="D10" s="6"/>
      <c r="E10" s="6"/>
      <c r="F10" s="6"/>
      <c r="G10" s="6"/>
      <c r="H10" s="6"/>
    </row>
    <row r="12" customFormat="false" ht="19.5" hidden="false" customHeight="true" outlineLevel="0" collapsed="false">
      <c r="A12" s="3" t="s">
        <v>9</v>
      </c>
      <c r="B12" s="3"/>
      <c r="C12" s="3"/>
      <c r="D12" s="3"/>
      <c r="E12" s="3"/>
      <c r="F12" s="3"/>
      <c r="G12" s="3"/>
      <c r="H12" s="3"/>
    </row>
    <row r="13" customFormat="false" ht="19.5" hidden="false" customHeight="true" outlineLevel="0" collapsed="false">
      <c r="A13" s="7" t="s">
        <v>10</v>
      </c>
      <c r="B13" s="7" t="s">
        <v>11</v>
      </c>
      <c r="C13" s="7" t="s">
        <v>12</v>
      </c>
      <c r="D13" s="7" t="s">
        <v>13</v>
      </c>
      <c r="E13" s="7" t="s">
        <v>14</v>
      </c>
      <c r="F13" s="7" t="s">
        <v>15</v>
      </c>
      <c r="G13" s="7" t="s">
        <v>16</v>
      </c>
      <c r="H13" s="7" t="s">
        <v>17</v>
      </c>
    </row>
    <row r="14" customFormat="false" ht="18" hidden="false" customHeight="true" outlineLevel="0" collapsed="false">
      <c r="A14" s="8" t="s">
        <v>18</v>
      </c>
      <c r="B14" s="9" t="n">
        <v>30</v>
      </c>
      <c r="C14" s="10" t="n">
        <v>482</v>
      </c>
      <c r="D14" s="10" t="n">
        <v>0</v>
      </c>
      <c r="E14" s="10" t="n">
        <v>0</v>
      </c>
      <c r="F14" s="10" t="n">
        <v>0</v>
      </c>
      <c r="G14" s="11" t="n">
        <f aca="false">SUM(C14:F14)</f>
        <v>482</v>
      </c>
      <c r="H14" s="12" t="s">
        <v>19</v>
      </c>
    </row>
    <row r="16" customFormat="false" ht="19.5" hidden="false" customHeight="true" outlineLevel="0" collapsed="false">
      <c r="A16" s="13" t="s">
        <v>20</v>
      </c>
      <c r="B16" s="13"/>
      <c r="C16" s="13"/>
      <c r="D16" s="13"/>
      <c r="E16" s="13"/>
      <c r="F16" s="13"/>
      <c r="G16" s="13"/>
      <c r="H16" s="13"/>
    </row>
    <row r="17" customFormat="false" ht="19.5" hidden="false" customHeight="true" outlineLevel="0" collapsed="false">
      <c r="A17" s="14" t="s">
        <v>10</v>
      </c>
      <c r="B17" s="14" t="s">
        <v>21</v>
      </c>
      <c r="C17" s="14" t="s">
        <v>22</v>
      </c>
      <c r="D17" s="14" t="s">
        <v>23</v>
      </c>
      <c r="E17" s="14"/>
      <c r="F17" s="14"/>
      <c r="G17" s="14" t="s">
        <v>24</v>
      </c>
      <c r="H17" s="14" t="s">
        <v>17</v>
      </c>
    </row>
    <row r="18" customFormat="false" ht="18" hidden="false" customHeight="true" outlineLevel="0" collapsed="false">
      <c r="A18" s="8" t="s">
        <v>25</v>
      </c>
      <c r="B18" s="11" t="n">
        <f aca="false">G14</f>
        <v>482</v>
      </c>
      <c r="C18" s="15" t="n">
        <v>0.0945</v>
      </c>
      <c r="D18" s="11" t="n">
        <f aca="false">B18*C18</f>
        <v>45.549</v>
      </c>
      <c r="E18" s="16"/>
      <c r="F18" s="16"/>
      <c r="G18" s="11" t="n">
        <f aca="false">D18</f>
        <v>45.549</v>
      </c>
      <c r="H18" s="17" t="s">
        <v>26</v>
      </c>
    </row>
    <row r="20" customFormat="false" ht="27.75" hidden="false" customHeight="true" outlineLevel="0" collapsed="false">
      <c r="A20" s="18" t="s">
        <v>27</v>
      </c>
      <c r="B20" s="18"/>
      <c r="C20" s="18"/>
      <c r="D20" s="18"/>
      <c r="E20" s="18"/>
      <c r="F20" s="18"/>
      <c r="G20" s="19" t="n">
        <f aca="false">G14-G18</f>
        <v>436.451</v>
      </c>
      <c r="H20" s="16"/>
    </row>
    <row r="22" customFormat="false" ht="19.5" hidden="false" customHeight="true" outlineLevel="0" collapsed="false">
      <c r="A22" s="3" t="s">
        <v>28</v>
      </c>
      <c r="B22" s="3"/>
      <c r="C22" s="3"/>
      <c r="D22" s="3"/>
      <c r="E22" s="3"/>
      <c r="F22" s="3"/>
      <c r="G22" s="3"/>
      <c r="H22" s="3"/>
    </row>
    <row r="23" customFormat="false" ht="19.5" hidden="false" customHeight="true" outlineLevel="0" collapsed="false">
      <c r="A23" s="7" t="s">
        <v>29</v>
      </c>
      <c r="B23" s="7" t="s">
        <v>21</v>
      </c>
      <c r="C23" s="7" t="s">
        <v>30</v>
      </c>
      <c r="D23" s="7" t="s">
        <v>31</v>
      </c>
      <c r="E23" s="7" t="s">
        <v>32</v>
      </c>
      <c r="F23" s="7" t="s">
        <v>33</v>
      </c>
      <c r="G23" s="7" t="s">
        <v>34</v>
      </c>
      <c r="H23" s="7" t="s">
        <v>35</v>
      </c>
    </row>
    <row r="24" customFormat="false" ht="18" hidden="false" customHeight="true" outlineLevel="0" collapsed="false">
      <c r="A24" s="8" t="s">
        <v>36</v>
      </c>
      <c r="B24" s="11" t="n">
        <f aca="false">G14</f>
        <v>482</v>
      </c>
      <c r="C24" s="20" t="n">
        <f aca="false">1/12</f>
        <v>0.0833333333333333</v>
      </c>
      <c r="D24" s="21" t="n">
        <f aca="false">B24*C24</f>
        <v>40.1666666666667</v>
      </c>
      <c r="E24" s="11" t="n">
        <f aca="false">482/12</f>
        <v>40.1666666666667</v>
      </c>
      <c r="F24" s="11" t="n">
        <f aca="false">482</f>
        <v>482</v>
      </c>
      <c r="G24" s="15" t="n">
        <f aca="false">D24/F24</f>
        <v>0.0833333333333333</v>
      </c>
      <c r="H24" s="12" t="s">
        <v>37</v>
      </c>
    </row>
    <row r="25" customFormat="false" ht="18" hidden="false" customHeight="true" outlineLevel="0" collapsed="false">
      <c r="A25" s="8" t="s">
        <v>38</v>
      </c>
      <c r="B25" s="11" t="s">
        <v>39</v>
      </c>
      <c r="C25" s="20" t="n">
        <f aca="false">1/12</f>
        <v>0.0833333333333333</v>
      </c>
      <c r="D25" s="21" t="n">
        <f aca="false">482/12</f>
        <v>40.1666666666667</v>
      </c>
      <c r="E25" s="11" t="n">
        <f aca="false">482/12</f>
        <v>40.1666666666667</v>
      </c>
      <c r="F25" s="11" t="n">
        <f aca="false">482</f>
        <v>482</v>
      </c>
      <c r="G25" s="15" t="n">
        <f aca="false">D25/F25</f>
        <v>0.0833333333333333</v>
      </c>
      <c r="H25" s="12" t="s">
        <v>40</v>
      </c>
    </row>
    <row r="26" customFormat="false" ht="18" hidden="false" customHeight="true" outlineLevel="0" collapsed="false">
      <c r="A26" s="8" t="s">
        <v>41</v>
      </c>
      <c r="B26" s="11" t="n">
        <f aca="false">G14</f>
        <v>482</v>
      </c>
      <c r="C26" s="20" t="n">
        <f aca="false">0.0833</f>
        <v>0.0833</v>
      </c>
      <c r="D26" s="21" t="n">
        <f aca="false">B26*C26</f>
        <v>40.1506</v>
      </c>
      <c r="E26" s="11" t="n">
        <f aca="false">B26*0.0833</f>
        <v>40.1506</v>
      </c>
      <c r="F26" s="11" t="n">
        <f aca="false">G14*0.0833*12</f>
        <v>481.8072</v>
      </c>
      <c r="G26" s="15" t="n">
        <f aca="false">D26/F26</f>
        <v>0.0833333333333333</v>
      </c>
      <c r="H26" s="12" t="s">
        <v>42</v>
      </c>
    </row>
    <row r="27" customFormat="false" ht="19.5" hidden="false" customHeight="true" outlineLevel="0" collapsed="false">
      <c r="A27" s="22" t="s">
        <v>43</v>
      </c>
      <c r="B27" s="22"/>
      <c r="C27" s="22"/>
      <c r="D27" s="23" t="n">
        <f aca="false">SUM(D24:D26)</f>
        <v>120.483933333333</v>
      </c>
      <c r="E27" s="24"/>
      <c r="F27" s="24"/>
      <c r="G27" s="24"/>
      <c r="H27" s="24"/>
    </row>
    <row r="29" customFormat="false" ht="19.5" hidden="false" customHeight="true" outlineLevel="0" collapsed="false">
      <c r="A29" s="25" t="s">
        <v>44</v>
      </c>
      <c r="B29" s="25"/>
      <c r="C29" s="25"/>
      <c r="D29" s="25"/>
      <c r="E29" s="25"/>
      <c r="F29" s="25"/>
      <c r="G29" s="25"/>
      <c r="H29" s="25"/>
    </row>
    <row r="30" customFormat="false" ht="18" hidden="false" customHeight="true" outlineLevel="0" collapsed="false">
      <c r="A30" s="8" t="s">
        <v>45</v>
      </c>
      <c r="B30" s="11" t="n">
        <f aca="false">G20</f>
        <v>436.451</v>
      </c>
      <c r="C30" s="16"/>
      <c r="D30" s="26" t="n">
        <f aca="false">B30</f>
        <v>436.451</v>
      </c>
      <c r="E30" s="16"/>
      <c r="F30" s="16"/>
      <c r="G30" s="16"/>
      <c r="H30" s="12" t="s">
        <v>46</v>
      </c>
    </row>
    <row r="31" customFormat="false" ht="18" hidden="false" customHeight="true" outlineLevel="0" collapsed="false">
      <c r="A31" s="8" t="s">
        <v>47</v>
      </c>
      <c r="B31" s="11" t="n">
        <f aca="false">G14</f>
        <v>482</v>
      </c>
      <c r="C31" s="15" t="n">
        <f aca="false">0.1115</f>
        <v>0.1115</v>
      </c>
      <c r="D31" s="26" t="n">
        <f aca="false">B31*C31</f>
        <v>53.743</v>
      </c>
      <c r="E31" s="16"/>
      <c r="F31" s="16"/>
      <c r="G31" s="16"/>
      <c r="H31" s="12"/>
    </row>
    <row r="32" customFormat="false" ht="18" hidden="false" customHeight="true" outlineLevel="0" collapsed="false">
      <c r="A32" s="8" t="s">
        <v>48</v>
      </c>
      <c r="B32" s="11" t="n">
        <f aca="false">D27</f>
        <v>120.483933333333</v>
      </c>
      <c r="C32" s="16"/>
      <c r="D32" s="26" t="n">
        <f aca="false">B32</f>
        <v>120.483933333333</v>
      </c>
      <c r="E32" s="16"/>
      <c r="F32" s="16"/>
      <c r="G32" s="16"/>
      <c r="H32" s="12" t="s">
        <v>49</v>
      </c>
    </row>
    <row r="33" customFormat="false" ht="21.75" hidden="false" customHeight="true" outlineLevel="0" collapsed="false">
      <c r="A33" s="27" t="s">
        <v>50</v>
      </c>
      <c r="B33" s="27"/>
      <c r="C33" s="27"/>
      <c r="D33" s="28" t="n">
        <f aca="false">D30+D31+D32</f>
        <v>610.677933333333</v>
      </c>
      <c r="E33" s="24"/>
      <c r="F33" s="24"/>
      <c r="G33" s="24"/>
      <c r="H33" s="24"/>
    </row>
    <row r="35" customFormat="false" ht="15" hidden="false" customHeight="false" outlineLevel="0" collapsed="false">
      <c r="A35" s="29" t="s">
        <v>51</v>
      </c>
      <c r="B35" s="29"/>
      <c r="C35" s="29"/>
      <c r="D35" s="29"/>
      <c r="E35" s="29"/>
      <c r="F35" s="29"/>
      <c r="G35" s="29"/>
      <c r="H35" s="29"/>
    </row>
  </sheetData>
  <mergeCells count="17">
    <mergeCell ref="A1:H1"/>
    <mergeCell ref="A2:H2"/>
    <mergeCell ref="A4:H4"/>
    <mergeCell ref="C5:H5"/>
    <mergeCell ref="C6:H6"/>
    <mergeCell ref="C7:H7"/>
    <mergeCell ref="C8:H8"/>
    <mergeCell ref="C9:H9"/>
    <mergeCell ref="C10:H10"/>
    <mergeCell ref="A12:H12"/>
    <mergeCell ref="A16:H16"/>
    <mergeCell ref="A20:F20"/>
    <mergeCell ref="A22:H22"/>
    <mergeCell ref="A27:C27"/>
    <mergeCell ref="A29:H29"/>
    <mergeCell ref="A33:C33"/>
    <mergeCell ref="A35:H35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2026-03-10T15:53:40Z</dcterms:created>
  <dc:creator>openpyxl</dc:creator>
  <dc:description/>
  <dc:language>en-US</dc:language>
  <cp:lastModifiedBy/>
  <dcterms:modified xsi:type="dcterms:W3CDTF">2026-03-10T15:53:40Z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